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xr:revisionPtr revIDLastSave="0" documentId="8_{B6BF8290-2994-4F97-8F37-0103D8349D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Blad1!$C$1:$M$60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M34" i="1"/>
  <c r="M33" i="1"/>
  <c r="M32" i="1"/>
  <c r="M31" i="1"/>
  <c r="M30" i="1"/>
  <c r="M29" i="1"/>
  <c r="M28" i="1"/>
  <c r="M22" i="1"/>
  <c r="M7" i="1"/>
  <c r="M26" i="1"/>
  <c r="M25" i="1"/>
  <c r="M24" i="1"/>
  <c r="M21" i="1"/>
  <c r="M20" i="1"/>
  <c r="M19" i="1"/>
  <c r="M18" i="1"/>
  <c r="J45" i="1" s="1"/>
  <c r="M17" i="1"/>
  <c r="M16" i="1"/>
  <c r="M15" i="1"/>
  <c r="M14" i="1"/>
  <c r="M13" i="1"/>
  <c r="M11" i="1"/>
  <c r="J46" i="1" s="1"/>
  <c r="M9" i="1"/>
  <c r="M8" i="1"/>
  <c r="M6" i="1"/>
  <c r="E46" i="1" l="1"/>
  <c r="E47" i="1"/>
  <c r="J47" i="1"/>
</calcChain>
</file>

<file path=xl/sharedStrings.xml><?xml version="1.0" encoding="utf-8"?>
<sst xmlns="http://schemas.openxmlformats.org/spreadsheetml/2006/main" count="151" uniqueCount="82">
  <si>
    <t xml:space="preserve"> </t>
  </si>
  <si>
    <t>Smoothie Basis</t>
  </si>
  <si>
    <t>8 x 1,5 litre</t>
  </si>
  <si>
    <t>12 x 500 g</t>
  </si>
  <si>
    <t>20 x 150 g</t>
  </si>
  <si>
    <t>Orange Smoothie Veggiemix</t>
  </si>
  <si>
    <t>250 ML SMOOTHIE BASIS</t>
  </si>
  <si>
    <t>300 ML SMOOTHIE BASIS</t>
  </si>
  <si>
    <t>Green Smoothie Veggiemix</t>
  </si>
  <si>
    <t>Merk</t>
  </si>
  <si>
    <t>Fresh Fruit Express</t>
  </si>
  <si>
    <t>Viareggio</t>
  </si>
  <si>
    <t>Veggie Express</t>
  </si>
  <si>
    <t>Tropical Smoothie Fruitmix aardbeien - banaan</t>
  </si>
  <si>
    <t>Blueberry Smoothie Fruitmix bosbessen</t>
  </si>
  <si>
    <t>Totaal</t>
  </si>
  <si>
    <t>Prijs</t>
  </si>
  <si>
    <t>Doos</t>
  </si>
  <si>
    <t>Inhoud</t>
  </si>
  <si>
    <t>per Eenheid</t>
  </si>
  <si>
    <t>IKEA</t>
  </si>
  <si>
    <t>FFE = Fresh Fruit Express</t>
  </si>
  <si>
    <t>Prijs*</t>
  </si>
  <si>
    <t>FRUIT MIX</t>
  </si>
  <si>
    <t>VEGGIE MIX</t>
  </si>
  <si>
    <t>webshop</t>
  </si>
  <si>
    <t>00800-62883488</t>
  </si>
  <si>
    <t>TOLL FREE NUMBER BENELUX:</t>
  </si>
  <si>
    <t>(geen verzendkosten)</t>
  </si>
  <si>
    <t>Artikel nr.</t>
  </si>
  <si>
    <t>Ex. BTW</t>
  </si>
  <si>
    <t>AKTIE !</t>
  </si>
  <si>
    <r>
      <rPr>
        <b/>
        <sz val="12"/>
        <color theme="1"/>
        <rFont val="Times New Roman"/>
        <family val="1"/>
      </rPr>
      <t>FFE BLENDER PROFESSIONEEL MET GELUIDSKAP</t>
    </r>
    <r>
      <rPr>
        <sz val="12"/>
        <color theme="1"/>
        <rFont val="Times New Roman"/>
        <family val="1"/>
      </rPr>
      <t xml:space="preserve"> incl. 2 BEKERS 2300 W</t>
    </r>
  </si>
  <si>
    <r>
      <rPr>
        <b/>
        <sz val="12"/>
        <rFont val="Times New Roman"/>
        <family val="1"/>
      </rPr>
      <t>FFE BEKER 'LOS'</t>
    </r>
    <r>
      <rPr>
        <sz val="12"/>
        <rFont val="Times New Roman"/>
        <family val="1"/>
      </rPr>
      <t xml:space="preserve"> (</t>
    </r>
    <r>
      <rPr>
        <b/>
        <u/>
        <sz val="12"/>
        <color rgb="FFFF0000"/>
        <rFont val="Times New Roman"/>
        <family val="1"/>
      </rPr>
      <t>Let Op!</t>
    </r>
    <r>
      <rPr>
        <sz val="12"/>
        <rFont val="Times New Roman"/>
        <family val="1"/>
      </rPr>
      <t xml:space="preserve"> Verschillende bekers voor FFE blender met en zonder geluidskap)</t>
    </r>
  </si>
  <si>
    <t>WARING BEKER 'LOS' ORIGINAL</t>
  </si>
  <si>
    <r>
      <rPr>
        <b/>
        <sz val="12"/>
        <color theme="1"/>
        <rFont val="Times New Roman"/>
        <family val="1"/>
      </rPr>
      <t>Website / shop</t>
    </r>
    <r>
      <rPr>
        <sz val="12"/>
        <color theme="1"/>
        <rFont val="Times New Roman"/>
        <family val="1"/>
      </rPr>
      <t xml:space="preserve"> : www.freshfruit.express</t>
    </r>
  </si>
  <si>
    <r>
      <rPr>
        <b/>
        <sz val="12"/>
        <color theme="1"/>
        <rFont val="Times New Roman"/>
        <family val="1"/>
      </rPr>
      <t>Contact</t>
    </r>
    <r>
      <rPr>
        <sz val="12"/>
        <color theme="1"/>
        <rFont val="Times New Roman"/>
        <family val="1"/>
      </rPr>
      <t xml:space="preserve"> : info@freshfruit.express</t>
    </r>
  </si>
  <si>
    <t xml:space="preserve">                     PRIJS : Veggie Smoothie 400 ML</t>
  </si>
  <si>
    <r>
      <rPr>
        <b/>
        <sz val="12"/>
        <rFont val="Times New Roman"/>
        <family val="1"/>
      </rPr>
      <t>WARING BLENDER PROFESSIONEEL MET GELUIDSKAP</t>
    </r>
    <r>
      <rPr>
        <sz val="12"/>
        <rFont val="Times New Roman"/>
        <family val="1"/>
      </rPr>
      <t xml:space="preserve"> incl. 2 BEKERS</t>
    </r>
  </si>
  <si>
    <t>Sligro</t>
  </si>
  <si>
    <t>936141 / webshop</t>
  </si>
  <si>
    <t>936125 / webshop</t>
  </si>
  <si>
    <t>Prijslijst : Sligro</t>
  </si>
  <si>
    <t>*Advies prijs excl. BTW</t>
  </si>
  <si>
    <t>365+  glas 450 ml</t>
  </si>
  <si>
    <t>6 x 450 ml</t>
  </si>
  <si>
    <t>** Uw grossier kan de Disposables en  Pina Colada instantmix / Cool Cappuccino instantmix voor u bestellen bij Leen Menken Food Service Logistics</t>
  </si>
  <si>
    <t>Supergrossier Benelux alle horecegroothandels:</t>
  </si>
  <si>
    <t>Leen Menken Foodservice Logistics</t>
  </si>
  <si>
    <t>+31-79-3634170</t>
  </si>
  <si>
    <t>freshfruitexpress@leenmenken.nl</t>
  </si>
  <si>
    <t>Strawberry Smoothie Fruitmix aardbeien</t>
  </si>
  <si>
    <t>FFE Smoothie Beker 400 ml model B</t>
  </si>
  <si>
    <t>FFE Blanco Beker 400 ml model B</t>
  </si>
  <si>
    <t>FFE Blanco Beker 300 ml model B</t>
  </si>
  <si>
    <t>FFE Deksel bol 300 en 400 ml model B</t>
  </si>
  <si>
    <t>20 x 100 stuks</t>
  </si>
  <si>
    <t>FFE Deksel plat 300 en 400 ml model B</t>
  </si>
  <si>
    <t>FG-HUH-0086</t>
  </si>
  <si>
    <t>Smoothie rietjes 7,3 mm wit</t>
  </si>
  <si>
    <t>4800 stuks</t>
  </si>
  <si>
    <t>PRIJS : Fruit Smoothie 400 ML en Green Tornado</t>
  </si>
  <si>
    <t>+31-6-21285666</t>
  </si>
  <si>
    <t>Green Tornado Smoothie Fruitmix banaan - ananas - mango - spinazie</t>
  </si>
  <si>
    <t>Morning Glory Smoothie Fruitmix ananas - aardbeien</t>
  </si>
  <si>
    <t>Sunshine Smoothie Fruitmix ananas - mango</t>
  </si>
  <si>
    <t>Paradise Smoothie Fruitmix mango - aardbeien</t>
  </si>
  <si>
    <t>Fantasy Smoothie Fruitmix frambozen - mango</t>
  </si>
  <si>
    <t>Sunset Smoothie Fruitmix frambozen - aardbeien</t>
  </si>
  <si>
    <t>Palmbeach Smoothie Fruitmix mango - banaan</t>
  </si>
  <si>
    <t>16 x 50 stuks</t>
  </si>
  <si>
    <t>Pina Colada instantmix  (0,74 per glas)</t>
  </si>
  <si>
    <t>Cool Cappuccino instantmix  (0,74 per glas)</t>
  </si>
  <si>
    <t>Vanilla instantmix  (0,74 per glas)</t>
  </si>
  <si>
    <t>vanaf 1 april 2024</t>
  </si>
  <si>
    <t>Chai Latte instantmix (0,20 per glas)</t>
  </si>
  <si>
    <t>6 x 1000 g</t>
  </si>
  <si>
    <t>Acai Banaan Smoothie Fruitmix acai-banaan</t>
  </si>
  <si>
    <t>25901A</t>
  </si>
  <si>
    <t xml:space="preserve">Smoothie rietjes hout  8 mm hout </t>
  </si>
  <si>
    <t>2500 stuks</t>
  </si>
  <si>
    <t>203767 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</si>
</sst>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€&quot;\ #,##0.00;&quot;€&quot;\ \-#,##0.00"/>
    <numFmt numFmtId="8" formatCode="&quot;€&quot;\ #,##0.00;[Red]&quot;€&quot;\ \-#,##0.00"/>
    <numFmt numFmtId="164" formatCode="&quot;€&quot;\ #,##0.00"/>
    <numFmt numFmtId="165" formatCode="&quot;€&quot;\ #,##0.000"/>
    <numFmt numFmtId="166" formatCode="0000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6A6A6A"/>
      <name val="Times New Roman"/>
      <family val="1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0" tint="-0.14999847407452621"/>
      <name val="Times New Roman"/>
      <family val="1"/>
    </font>
    <font>
      <sz val="11"/>
      <color theme="0" tint="-0.14999847407452621"/>
      <name val="Times New Roman"/>
      <family val="1"/>
    </font>
    <font>
      <b/>
      <sz val="10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i/>
      <sz val="12"/>
      <color theme="1" tint="0.34998626667073579"/>
      <name val="Times New Roman"/>
      <family val="1"/>
    </font>
    <font>
      <b/>
      <sz val="12"/>
      <color rgb="FF222222"/>
      <name val="Calibri"/>
      <family val="2"/>
      <scheme val="minor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color rgb="FF222222"/>
      <name val="Calibri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5" fillId="0" borderId="0" xfId="1" applyFont="1"/>
    <xf numFmtId="1" fontId="3" fillId="0" borderId="0" xfId="0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/>
    <xf numFmtId="7" fontId="0" fillId="0" borderId="0" xfId="0" applyNumberFormat="1" applyAlignment="1">
      <alignment horizontal="center"/>
    </xf>
    <xf numFmtId="8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1" fillId="2" borderId="0" xfId="0" applyFont="1" applyFill="1"/>
    <xf numFmtId="1" fontId="13" fillId="2" borderId="0" xfId="0" applyNumberFormat="1" applyFont="1" applyFill="1" applyAlignment="1">
      <alignment horizontal="center"/>
    </xf>
    <xf numFmtId="0" fontId="14" fillId="2" borderId="0" xfId="1" applyFont="1" applyFill="1"/>
    <xf numFmtId="0" fontId="14" fillId="2" borderId="0" xfId="0" applyFont="1" applyFill="1"/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0" fillId="2" borderId="0" xfId="0" applyFill="1"/>
    <xf numFmtId="1" fontId="6" fillId="2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5" fillId="2" borderId="0" xfId="1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0" borderId="0" xfId="2" applyFont="1" applyAlignment="1"/>
    <xf numFmtId="0" fontId="15" fillId="0" borderId="0" xfId="0" applyFont="1" applyAlignment="1">
      <alignment horizontal="left"/>
    </xf>
    <xf numFmtId="0" fontId="16" fillId="0" borderId="0" xfId="0" applyFont="1"/>
    <xf numFmtId="164" fontId="17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/>
    <xf numFmtId="0" fontId="23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/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1" fontId="26" fillId="2" borderId="0" xfId="0" applyNumberFormat="1" applyFont="1" applyFill="1" applyAlignment="1">
      <alignment horizontal="center"/>
    </xf>
    <xf numFmtId="166" fontId="27" fillId="2" borderId="0" xfId="1" applyNumberFormat="1" applyFont="1" applyFill="1" applyAlignment="1">
      <alignment horizontal="center"/>
    </xf>
    <xf numFmtId="1" fontId="27" fillId="2" borderId="0" xfId="1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0" fontId="30" fillId="0" borderId="0" xfId="0" applyFont="1"/>
    <xf numFmtId="0" fontId="30" fillId="0" borderId="0" xfId="1" applyFont="1"/>
    <xf numFmtId="0" fontId="30" fillId="0" borderId="0" xfId="0" applyFont="1" applyAlignment="1">
      <alignment horizontal="center"/>
    </xf>
    <xf numFmtId="0" fontId="0" fillId="0" borderId="0" xfId="0" quotePrefix="1"/>
    <xf numFmtId="0" fontId="7" fillId="0" borderId="0" xfId="2"/>
    <xf numFmtId="166" fontId="31" fillId="0" borderId="0" xfId="0" applyNumberFormat="1" applyFont="1" applyAlignment="1">
      <alignment horizontal="center" wrapText="1"/>
    </xf>
    <xf numFmtId="0" fontId="32" fillId="0" borderId="0" xfId="1" applyFont="1"/>
    <xf numFmtId="0" fontId="6" fillId="0" borderId="0" xfId="1" applyFont="1"/>
    <xf numFmtId="0" fontId="2" fillId="0" borderId="0" xfId="1" applyFont="1" applyAlignment="1">
      <alignment horizontal="center"/>
    </xf>
    <xf numFmtId="0" fontId="21" fillId="0" borderId="0" xfId="1" applyFont="1"/>
    <xf numFmtId="1" fontId="3" fillId="2" borderId="0" xfId="0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6" fillId="2" borderId="0" xfId="1" applyFont="1" applyFill="1"/>
    <xf numFmtId="0" fontId="4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33" fillId="0" borderId="0" xfId="0" applyFont="1" applyAlignment="1">
      <alignment horizontal="center" wrapText="1"/>
    </xf>
    <xf numFmtId="165" fontId="0" fillId="2" borderId="0" xfId="0" applyNumberFormat="1" applyFill="1" applyAlignment="1">
      <alignment horizontal="center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1" fillId="0" borderId="0" xfId="1" applyFont="1" applyAlignment="1">
      <alignment horizontal="center"/>
    </xf>
    <xf numFmtId="0" fontId="35" fillId="0" borderId="0" xfId="0" applyFont="1"/>
  </cellXfs>
  <cellStyles count="3">
    <cellStyle name="Hyperlink" xfId="2" builtinId="8"/>
    <cellStyle name="Standaard" xfId="0" builtinId="0"/>
    <cellStyle name="Standaard_FFE  totaal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54770</xdr:colOff>
      <xdr:row>1</xdr:row>
      <xdr:rowOff>14288</xdr:rowOff>
    </xdr:from>
    <xdr:to>
      <xdr:col>10</xdr:col>
      <xdr:colOff>3811</xdr:colOff>
      <xdr:row>4</xdr:row>
      <xdr:rowOff>180976</xdr:rowOff>
    </xdr:to>
    <xdr:pic>
      <xdr:nvPicPr>
        <xdr:cNvPr id="5" name="Afbeelding 4" descr="Fresh Fruit Express logo l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020" y="204788"/>
          <a:ext cx="3854291" cy="73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reshfruitexpress@leenmenken.nl" TargetMode="External"/><Relationship Id="rId1" Type="http://schemas.openxmlformats.org/officeDocument/2006/relationships/hyperlink" Target="http://www.freshfruit.expres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60"/>
  <sheetViews>
    <sheetView showZeros="0" tabSelected="1" topLeftCell="C8" zoomScaleNormal="100" workbookViewId="0">
      <selection activeCell="C22" sqref="C22:M22"/>
    </sheetView>
  </sheetViews>
  <sheetFormatPr defaultColWidth="9.109375" defaultRowHeight="14.4" x14ac:dyDescent="0.3"/>
  <cols>
    <col min="3" max="3" width="18.88671875" customWidth="1"/>
    <col min="4" max="4" width="18.88671875" style="9" customWidth="1"/>
    <col min="5" max="5" width="16.33203125" customWidth="1"/>
    <col min="8" max="8" width="21.6640625" customWidth="1"/>
    <col min="9" max="9" width="16.109375" customWidth="1"/>
    <col min="10" max="10" width="11.5546875" customWidth="1"/>
    <col min="11" max="11" width="17.88671875" customWidth="1"/>
    <col min="12" max="12" width="27.6640625" style="9" customWidth="1"/>
    <col min="13" max="13" width="16.6640625" style="9" customWidth="1"/>
  </cols>
  <sheetData>
    <row r="1" spans="3:14" ht="25.8" x14ac:dyDescent="0.5">
      <c r="H1" s="74" t="s">
        <v>42</v>
      </c>
      <c r="I1" s="74"/>
    </row>
    <row r="2" spans="3:14" ht="15.6" x14ac:dyDescent="0.3">
      <c r="C2" s="44" t="s">
        <v>21</v>
      </c>
      <c r="L2" s="7" t="s">
        <v>74</v>
      </c>
    </row>
    <row r="4" spans="3:14" s="6" customFormat="1" ht="15.6" x14ac:dyDescent="0.3">
      <c r="D4" s="7" t="s">
        <v>39</v>
      </c>
      <c r="I4" s="7"/>
      <c r="J4" s="7"/>
      <c r="K4" s="43" t="s">
        <v>18</v>
      </c>
      <c r="L4" s="43" t="s">
        <v>22</v>
      </c>
      <c r="M4" s="43" t="s">
        <v>16</v>
      </c>
    </row>
    <row r="5" spans="3:14" s="6" customFormat="1" ht="16.2" thickBot="1" x14ac:dyDescent="0.35">
      <c r="C5" s="16" t="s">
        <v>9</v>
      </c>
      <c r="D5" s="16" t="s">
        <v>29</v>
      </c>
      <c r="F5" s="15"/>
      <c r="G5" s="15"/>
      <c r="H5" s="15"/>
      <c r="I5" s="16"/>
      <c r="J5" s="16"/>
      <c r="K5" s="42" t="s">
        <v>17</v>
      </c>
      <c r="L5" s="42" t="s">
        <v>17</v>
      </c>
      <c r="M5" s="42" t="s">
        <v>19</v>
      </c>
    </row>
    <row r="6" spans="3:14" ht="16.2" thickTop="1" x14ac:dyDescent="0.3">
      <c r="C6" t="s">
        <v>10</v>
      </c>
      <c r="D6" s="48" t="s">
        <v>40</v>
      </c>
      <c r="E6" s="3">
        <v>171245</v>
      </c>
      <c r="F6" s="2" t="s">
        <v>71</v>
      </c>
      <c r="G6" s="5"/>
      <c r="H6" s="5"/>
      <c r="I6" s="9" t="s">
        <v>28</v>
      </c>
      <c r="J6" s="10"/>
      <c r="K6" s="9" t="s">
        <v>3</v>
      </c>
      <c r="L6" s="10">
        <v>89</v>
      </c>
      <c r="M6" s="10">
        <f t="shared" ref="M6:M9" si="0">+L6/12</f>
        <v>7.416666666666667</v>
      </c>
    </row>
    <row r="7" spans="3:14" ht="15.6" x14ac:dyDescent="0.3">
      <c r="C7" t="s">
        <v>10</v>
      </c>
      <c r="D7" s="72" t="s">
        <v>25</v>
      </c>
      <c r="E7" s="3">
        <v>171249</v>
      </c>
      <c r="F7" s="2" t="s">
        <v>75</v>
      </c>
      <c r="G7" s="5"/>
      <c r="H7" s="5"/>
      <c r="I7" s="9"/>
      <c r="J7" s="10"/>
      <c r="K7" s="9" t="s">
        <v>76</v>
      </c>
      <c r="L7" s="10">
        <v>120</v>
      </c>
      <c r="M7" s="10">
        <f>+L7/6</f>
        <v>20</v>
      </c>
    </row>
    <row r="8" spans="3:14" ht="15.6" x14ac:dyDescent="0.3">
      <c r="C8" t="s">
        <v>11</v>
      </c>
      <c r="D8" s="48" t="s">
        <v>41</v>
      </c>
      <c r="E8" s="3">
        <v>171246</v>
      </c>
      <c r="F8" s="2" t="s">
        <v>72</v>
      </c>
      <c r="G8" s="5"/>
      <c r="H8" s="5"/>
      <c r="I8" s="9" t="s">
        <v>28</v>
      </c>
      <c r="J8" s="9"/>
      <c r="K8" s="9" t="s">
        <v>3</v>
      </c>
      <c r="L8" s="10">
        <v>89</v>
      </c>
      <c r="M8" s="10">
        <f t="shared" si="0"/>
        <v>7.416666666666667</v>
      </c>
    </row>
    <row r="9" spans="3:14" ht="15.6" x14ac:dyDescent="0.3">
      <c r="C9" s="6" t="s">
        <v>11</v>
      </c>
      <c r="D9" s="72" t="s">
        <v>25</v>
      </c>
      <c r="E9" s="3">
        <v>171247</v>
      </c>
      <c r="F9" s="2" t="s">
        <v>73</v>
      </c>
      <c r="G9" s="5"/>
      <c r="H9" s="5"/>
      <c r="I9" s="9" t="s">
        <v>28</v>
      </c>
      <c r="J9" s="9"/>
      <c r="K9" s="9" t="s">
        <v>3</v>
      </c>
      <c r="L9" s="10">
        <v>89</v>
      </c>
      <c r="M9" s="10">
        <f t="shared" si="0"/>
        <v>7.416666666666667</v>
      </c>
    </row>
    <row r="10" spans="3:14" ht="15.6" x14ac:dyDescent="0.3">
      <c r="C10" s="17"/>
      <c r="D10" s="49"/>
      <c r="E10" s="18"/>
      <c r="F10" s="19"/>
      <c r="G10" s="20"/>
      <c r="H10" s="20"/>
      <c r="I10" s="21"/>
      <c r="J10" s="21"/>
      <c r="K10" s="21"/>
      <c r="L10" s="22"/>
      <c r="M10" s="22"/>
    </row>
    <row r="11" spans="3:14" ht="15.6" x14ac:dyDescent="0.3">
      <c r="C11" t="s">
        <v>10</v>
      </c>
      <c r="D11" s="52">
        <v>553516</v>
      </c>
      <c r="E11" s="4">
        <v>171250</v>
      </c>
      <c r="F11" s="2" t="s">
        <v>1</v>
      </c>
      <c r="G11" s="5"/>
      <c r="H11" s="5"/>
      <c r="I11" s="9"/>
      <c r="J11" s="10"/>
      <c r="K11" s="7" t="s">
        <v>2</v>
      </c>
      <c r="L11" s="71">
        <v>24</v>
      </c>
      <c r="M11" s="10">
        <f>+L11/8</f>
        <v>3</v>
      </c>
      <c r="N11" t="s">
        <v>0</v>
      </c>
    </row>
    <row r="12" spans="3:14" ht="15.6" x14ac:dyDescent="0.3">
      <c r="C12" s="23"/>
      <c r="D12" s="50"/>
      <c r="E12" s="25"/>
      <c r="F12" s="26"/>
      <c r="G12" s="27"/>
      <c r="H12" s="27"/>
      <c r="I12" s="28"/>
      <c r="J12" s="29"/>
      <c r="K12" s="28"/>
      <c r="L12" s="29"/>
      <c r="M12" s="29"/>
    </row>
    <row r="13" spans="3:14" ht="15.6" x14ac:dyDescent="0.3">
      <c r="C13" t="s">
        <v>10</v>
      </c>
      <c r="D13" s="48">
        <v>505377</v>
      </c>
      <c r="E13" s="4">
        <v>171430</v>
      </c>
      <c r="F13" s="2" t="s">
        <v>13</v>
      </c>
      <c r="G13" s="5"/>
      <c r="H13" s="5"/>
      <c r="I13" s="9"/>
      <c r="J13" s="10"/>
      <c r="K13" s="9" t="s">
        <v>4</v>
      </c>
      <c r="L13" s="10">
        <v>21</v>
      </c>
      <c r="M13" s="10">
        <f t="shared" ref="M13:M22" si="1">+L13/20</f>
        <v>1.05</v>
      </c>
    </row>
    <row r="14" spans="3:14" ht="15.6" x14ac:dyDescent="0.3">
      <c r="C14" t="s">
        <v>10</v>
      </c>
      <c r="D14" s="48">
        <v>505717</v>
      </c>
      <c r="E14" s="4">
        <v>171431</v>
      </c>
      <c r="F14" s="2" t="s">
        <v>65</v>
      </c>
      <c r="G14" s="5"/>
      <c r="H14" s="5"/>
      <c r="I14" s="9"/>
      <c r="J14" s="10"/>
      <c r="K14" s="9" t="s">
        <v>4</v>
      </c>
      <c r="L14" s="10">
        <v>22</v>
      </c>
      <c r="M14" s="10">
        <f t="shared" si="1"/>
        <v>1.1000000000000001</v>
      </c>
    </row>
    <row r="15" spans="3:14" ht="15.6" x14ac:dyDescent="0.3">
      <c r="C15" t="s">
        <v>10</v>
      </c>
      <c r="D15" s="48">
        <v>506221</v>
      </c>
      <c r="E15" s="4">
        <v>171432</v>
      </c>
      <c r="F15" s="2" t="s">
        <v>66</v>
      </c>
      <c r="G15" s="5"/>
      <c r="H15" s="5"/>
      <c r="I15" s="9"/>
      <c r="J15" s="10"/>
      <c r="K15" s="9" t="s">
        <v>4</v>
      </c>
      <c r="L15" s="10">
        <v>22</v>
      </c>
      <c r="M15" s="10">
        <f t="shared" si="1"/>
        <v>1.1000000000000001</v>
      </c>
    </row>
    <row r="16" spans="3:14" ht="15.6" x14ac:dyDescent="0.3">
      <c r="C16" t="s">
        <v>10</v>
      </c>
      <c r="D16" s="48">
        <v>509130</v>
      </c>
      <c r="E16" s="4">
        <v>171433</v>
      </c>
      <c r="F16" s="2" t="s">
        <v>67</v>
      </c>
      <c r="G16" s="5"/>
      <c r="H16" s="5"/>
      <c r="I16" s="9"/>
      <c r="J16" s="10"/>
      <c r="K16" s="9" t="s">
        <v>4</v>
      </c>
      <c r="L16" s="10">
        <v>25</v>
      </c>
      <c r="M16" s="10">
        <f t="shared" si="1"/>
        <v>1.25</v>
      </c>
    </row>
    <row r="17" spans="3:13" ht="15.6" x14ac:dyDescent="0.3">
      <c r="C17" t="s">
        <v>10</v>
      </c>
      <c r="D17" s="48">
        <v>507036</v>
      </c>
      <c r="E17" s="4">
        <v>171434</v>
      </c>
      <c r="F17" s="2" t="s">
        <v>68</v>
      </c>
      <c r="G17" s="5"/>
      <c r="H17" s="5"/>
      <c r="I17" s="9"/>
      <c r="J17" s="10"/>
      <c r="K17" s="9" t="s">
        <v>4</v>
      </c>
      <c r="L17" s="10">
        <v>22</v>
      </c>
      <c r="M17" s="10">
        <f t="shared" si="1"/>
        <v>1.1000000000000001</v>
      </c>
    </row>
    <row r="18" spans="3:13" ht="15.6" x14ac:dyDescent="0.3">
      <c r="C18" t="s">
        <v>10</v>
      </c>
      <c r="D18" s="48">
        <v>507316</v>
      </c>
      <c r="E18" s="4">
        <v>171435</v>
      </c>
      <c r="F18" s="2" t="s">
        <v>69</v>
      </c>
      <c r="G18" s="5"/>
      <c r="H18" s="5"/>
      <c r="I18" s="9"/>
      <c r="J18" s="10"/>
      <c r="K18" s="9" t="s">
        <v>4</v>
      </c>
      <c r="L18" s="10">
        <v>22</v>
      </c>
      <c r="M18" s="10">
        <f t="shared" si="1"/>
        <v>1.1000000000000001</v>
      </c>
    </row>
    <row r="19" spans="3:13" ht="15.6" x14ac:dyDescent="0.3">
      <c r="C19" t="s">
        <v>10</v>
      </c>
      <c r="D19" s="48">
        <v>507617</v>
      </c>
      <c r="E19" s="4">
        <v>171436</v>
      </c>
      <c r="F19" s="2" t="s">
        <v>14</v>
      </c>
      <c r="G19" s="5"/>
      <c r="H19" s="5"/>
      <c r="I19" s="9"/>
      <c r="J19" s="10"/>
      <c r="K19" s="9" t="s">
        <v>4</v>
      </c>
      <c r="L19" s="10">
        <v>25</v>
      </c>
      <c r="M19" s="10">
        <f t="shared" si="1"/>
        <v>1.25</v>
      </c>
    </row>
    <row r="20" spans="3:13" ht="15.6" x14ac:dyDescent="0.3">
      <c r="C20" t="s">
        <v>10</v>
      </c>
      <c r="D20" s="62">
        <v>171567</v>
      </c>
      <c r="E20" s="4">
        <v>171445</v>
      </c>
      <c r="F20" s="2" t="s">
        <v>51</v>
      </c>
      <c r="G20" s="5"/>
      <c r="H20" s="5"/>
      <c r="I20" s="9"/>
      <c r="J20" s="10"/>
      <c r="K20" s="9" t="s">
        <v>4</v>
      </c>
      <c r="L20" s="10">
        <v>21</v>
      </c>
      <c r="M20" s="10">
        <f t="shared" si="1"/>
        <v>1.05</v>
      </c>
    </row>
    <row r="21" spans="3:13" ht="15.6" x14ac:dyDescent="0.3">
      <c r="C21" t="s">
        <v>10</v>
      </c>
      <c r="D21" s="62">
        <v>171569</v>
      </c>
      <c r="E21" s="4">
        <v>171446</v>
      </c>
      <c r="F21" s="2" t="s">
        <v>64</v>
      </c>
      <c r="G21" s="5"/>
      <c r="H21" s="5"/>
      <c r="I21" s="9"/>
      <c r="J21" s="10"/>
      <c r="K21" s="9" t="s">
        <v>4</v>
      </c>
      <c r="L21" s="10">
        <v>22</v>
      </c>
      <c r="M21" s="10">
        <f t="shared" si="1"/>
        <v>1.1000000000000001</v>
      </c>
    </row>
    <row r="22" spans="3:13" ht="15.6" x14ac:dyDescent="0.3">
      <c r="C22" s="6" t="s">
        <v>10</v>
      </c>
      <c r="D22" s="75" t="s">
        <v>81</v>
      </c>
      <c r="E22" s="76">
        <v>171448</v>
      </c>
      <c r="F22" s="63" t="s">
        <v>77</v>
      </c>
      <c r="G22" s="77"/>
      <c r="H22" s="77"/>
      <c r="I22" s="7"/>
      <c r="J22" s="71"/>
      <c r="K22" s="7" t="s">
        <v>4</v>
      </c>
      <c r="L22" s="71">
        <v>35</v>
      </c>
      <c r="M22" s="71">
        <f t="shared" si="1"/>
        <v>1.75</v>
      </c>
    </row>
    <row r="23" spans="3:13" ht="15.6" x14ac:dyDescent="0.3">
      <c r="C23" s="23"/>
      <c r="D23" s="51"/>
      <c r="E23" s="25"/>
      <c r="F23" s="26"/>
      <c r="G23" s="27"/>
      <c r="H23" s="27"/>
      <c r="I23" s="28"/>
      <c r="J23" s="29"/>
      <c r="K23" s="28"/>
      <c r="L23" s="29"/>
      <c r="M23" s="29"/>
    </row>
    <row r="24" spans="3:13" ht="15.6" x14ac:dyDescent="0.3">
      <c r="C24" t="s">
        <v>12</v>
      </c>
      <c r="D24" s="48">
        <v>507764</v>
      </c>
      <c r="E24" s="4">
        <v>171438</v>
      </c>
      <c r="F24" s="2" t="s">
        <v>5</v>
      </c>
      <c r="G24" s="5"/>
      <c r="H24" s="5"/>
      <c r="I24" s="9"/>
      <c r="J24" s="10"/>
      <c r="K24" s="9" t="s">
        <v>4</v>
      </c>
      <c r="L24" s="10">
        <v>22</v>
      </c>
      <c r="M24" s="10">
        <f>+L24/20</f>
        <v>1.1000000000000001</v>
      </c>
    </row>
    <row r="25" spans="3:13" ht="15.6" x14ac:dyDescent="0.3">
      <c r="C25" t="s">
        <v>12</v>
      </c>
      <c r="D25" s="48">
        <v>508702</v>
      </c>
      <c r="E25" s="4">
        <v>171439</v>
      </c>
      <c r="F25" s="2" t="s">
        <v>8</v>
      </c>
      <c r="G25" s="5"/>
      <c r="H25" s="5"/>
      <c r="I25" s="9"/>
      <c r="J25" s="10"/>
      <c r="K25" s="9" t="s">
        <v>4</v>
      </c>
      <c r="L25" s="10">
        <v>22</v>
      </c>
      <c r="M25" s="10">
        <f>+L25/20</f>
        <v>1.1000000000000001</v>
      </c>
    </row>
    <row r="26" spans="3:13" ht="15.6" x14ac:dyDescent="0.3">
      <c r="C26" s="6" t="s">
        <v>12</v>
      </c>
      <c r="D26" s="62">
        <v>171570</v>
      </c>
      <c r="E26" s="4">
        <v>171447</v>
      </c>
      <c r="F26" s="63" t="s">
        <v>63</v>
      </c>
      <c r="G26" s="5"/>
      <c r="H26" s="5"/>
      <c r="I26" s="9"/>
      <c r="J26" s="10"/>
      <c r="K26" s="9" t="s">
        <v>4</v>
      </c>
      <c r="L26" s="10">
        <v>22</v>
      </c>
      <c r="M26" s="10">
        <f>+L26/20</f>
        <v>1.1000000000000001</v>
      </c>
    </row>
    <row r="27" spans="3:13" ht="15.6" x14ac:dyDescent="0.3">
      <c r="C27" s="23"/>
      <c r="D27" s="24"/>
      <c r="E27" s="25"/>
      <c r="F27" s="26"/>
      <c r="G27" s="27"/>
      <c r="H27" s="27"/>
      <c r="I27" s="28"/>
      <c r="J27" s="29"/>
      <c r="K27" s="28"/>
      <c r="L27" s="28"/>
      <c r="M27" s="28"/>
    </row>
    <row r="28" spans="3:13" ht="15.6" x14ac:dyDescent="0.3">
      <c r="C28" t="s">
        <v>10</v>
      </c>
      <c r="D28" s="3" t="s">
        <v>25</v>
      </c>
      <c r="E28" s="3">
        <v>259021</v>
      </c>
      <c r="F28" s="2" t="s">
        <v>52</v>
      </c>
      <c r="I28" s="9" t="s">
        <v>28</v>
      </c>
      <c r="J28" s="10"/>
      <c r="K28" s="9" t="s">
        <v>70</v>
      </c>
      <c r="L28" s="10">
        <v>79</v>
      </c>
      <c r="M28" s="10">
        <f t="shared" ref="M28:M29" si="2">+L28/1000</f>
        <v>7.9000000000000001E-2</v>
      </c>
    </row>
    <row r="29" spans="3:13" ht="15.6" x14ac:dyDescent="0.3">
      <c r="C29" t="s">
        <v>10</v>
      </c>
      <c r="D29" s="3" t="s">
        <v>25</v>
      </c>
      <c r="E29" s="3">
        <v>74851</v>
      </c>
      <c r="F29" s="2" t="s">
        <v>53</v>
      </c>
      <c r="I29" s="9" t="s">
        <v>28</v>
      </c>
      <c r="J29" s="10"/>
      <c r="K29" s="9" t="s">
        <v>70</v>
      </c>
      <c r="L29" s="10">
        <v>69</v>
      </c>
      <c r="M29" s="10">
        <f t="shared" si="2"/>
        <v>6.9000000000000006E-2</v>
      </c>
    </row>
    <row r="30" spans="3:13" ht="15.6" x14ac:dyDescent="0.3">
      <c r="C30" t="s">
        <v>10</v>
      </c>
      <c r="D30" s="3" t="s">
        <v>25</v>
      </c>
      <c r="E30" s="3">
        <v>73851</v>
      </c>
      <c r="F30" s="2" t="s">
        <v>54</v>
      </c>
      <c r="I30" s="9" t="s">
        <v>28</v>
      </c>
      <c r="J30" s="10"/>
      <c r="K30" s="9" t="s">
        <v>70</v>
      </c>
      <c r="L30" s="10">
        <v>69</v>
      </c>
      <c r="M30" s="10">
        <f>+L30/1000</f>
        <v>6.9000000000000006E-2</v>
      </c>
    </row>
    <row r="31" spans="3:13" ht="15.6" x14ac:dyDescent="0.3">
      <c r="C31" t="s">
        <v>10</v>
      </c>
      <c r="D31" s="3" t="s">
        <v>25</v>
      </c>
      <c r="E31" s="3">
        <v>475851</v>
      </c>
      <c r="F31" s="2" t="s">
        <v>55</v>
      </c>
      <c r="I31" s="9" t="s">
        <v>28</v>
      </c>
      <c r="J31" s="10"/>
      <c r="K31" s="9" t="s">
        <v>56</v>
      </c>
      <c r="L31" s="10">
        <v>69</v>
      </c>
      <c r="M31" s="55">
        <f>+L31/4800</f>
        <v>1.4375000000000001E-2</v>
      </c>
    </row>
    <row r="32" spans="3:13" ht="15.6" x14ac:dyDescent="0.3">
      <c r="C32" t="s">
        <v>10</v>
      </c>
      <c r="D32" s="3" t="s">
        <v>25</v>
      </c>
      <c r="E32" s="3">
        <v>461851</v>
      </c>
      <c r="F32" s="2" t="s">
        <v>57</v>
      </c>
      <c r="I32" s="9" t="s">
        <v>28</v>
      </c>
      <c r="K32" s="9" t="s">
        <v>56</v>
      </c>
      <c r="L32" s="10">
        <v>69</v>
      </c>
      <c r="M32" s="10">
        <f>+L32/2000</f>
        <v>3.4500000000000003E-2</v>
      </c>
    </row>
    <row r="33" spans="3:14" ht="15.6" x14ac:dyDescent="0.3">
      <c r="C33" t="s">
        <v>10</v>
      </c>
      <c r="D33" s="3" t="s">
        <v>25</v>
      </c>
      <c r="E33" s="3" t="s">
        <v>58</v>
      </c>
      <c r="F33" s="2" t="s">
        <v>59</v>
      </c>
      <c r="I33" s="9" t="s">
        <v>28</v>
      </c>
      <c r="K33" s="9" t="s">
        <v>60</v>
      </c>
      <c r="L33" s="10">
        <v>109</v>
      </c>
      <c r="M33" s="55">
        <f>+L33/4800</f>
        <v>2.2708333333333334E-2</v>
      </c>
    </row>
    <row r="34" spans="3:14" ht="15.6" x14ac:dyDescent="0.3">
      <c r="C34" t="s">
        <v>10</v>
      </c>
      <c r="D34" s="3" t="s">
        <v>25</v>
      </c>
      <c r="E34" s="3" t="s">
        <v>78</v>
      </c>
      <c r="F34" s="2" t="s">
        <v>79</v>
      </c>
      <c r="I34" s="9" t="s">
        <v>28</v>
      </c>
      <c r="K34" s="9" t="s">
        <v>80</v>
      </c>
      <c r="L34" s="10">
        <v>122.5</v>
      </c>
      <c r="M34" s="55">
        <f>+L34/2500</f>
        <v>4.9000000000000002E-2</v>
      </c>
    </row>
    <row r="35" spans="3:14" ht="15.6" x14ac:dyDescent="0.3">
      <c r="C35" s="23"/>
      <c r="D35" s="67"/>
      <c r="E35" s="67"/>
      <c r="F35" s="26"/>
      <c r="G35" s="23"/>
      <c r="H35" s="23"/>
      <c r="I35" s="28"/>
      <c r="J35" s="23"/>
      <c r="K35" s="28"/>
      <c r="L35" s="29"/>
      <c r="M35" s="73"/>
    </row>
    <row r="36" spans="3:14" ht="15.6" x14ac:dyDescent="0.3">
      <c r="C36" t="s">
        <v>20</v>
      </c>
      <c r="D36" s="3" t="s">
        <v>20</v>
      </c>
      <c r="E36" s="3">
        <v>60277921</v>
      </c>
      <c r="F36" s="2" t="s">
        <v>44</v>
      </c>
      <c r="K36" s="9" t="s">
        <v>45</v>
      </c>
      <c r="L36" s="9">
        <v>4.12</v>
      </c>
      <c r="M36" s="12">
        <v>0.69</v>
      </c>
    </row>
    <row r="37" spans="3:14" x14ac:dyDescent="0.3">
      <c r="C37" s="23"/>
      <c r="D37" s="28"/>
      <c r="E37" s="23"/>
      <c r="F37" s="23"/>
      <c r="G37" s="23"/>
      <c r="H37" s="23"/>
      <c r="I37" s="23"/>
      <c r="J37" s="23"/>
      <c r="K37" s="23"/>
      <c r="L37" s="28"/>
      <c r="M37" s="39" t="s">
        <v>30</v>
      </c>
    </row>
    <row r="38" spans="3:14" ht="15.6" x14ac:dyDescent="0.3">
      <c r="C38" t="s">
        <v>10</v>
      </c>
      <c r="D38" s="3" t="s">
        <v>25</v>
      </c>
      <c r="F38" s="1" t="s">
        <v>32</v>
      </c>
      <c r="G38" s="1"/>
      <c r="H38" s="1"/>
      <c r="K38" s="9"/>
      <c r="L38" s="38" t="s">
        <v>31</v>
      </c>
      <c r="M38" s="13">
        <v>390</v>
      </c>
    </row>
    <row r="39" spans="3:14" ht="15.6" x14ac:dyDescent="0.3">
      <c r="C39" t="s">
        <v>10</v>
      </c>
      <c r="D39" s="3" t="s">
        <v>25</v>
      </c>
      <c r="F39" s="64" t="s">
        <v>38</v>
      </c>
      <c r="G39" s="1"/>
      <c r="H39" s="1"/>
      <c r="K39" s="9"/>
      <c r="M39" s="8">
        <v>695</v>
      </c>
    </row>
    <row r="40" spans="3:14" ht="15.6" x14ac:dyDescent="0.3">
      <c r="C40" t="s">
        <v>10</v>
      </c>
      <c r="D40" s="3" t="s">
        <v>25</v>
      </c>
      <c r="E40" s="65"/>
      <c r="F40" s="64" t="s">
        <v>33</v>
      </c>
      <c r="G40" s="1"/>
      <c r="H40" s="1"/>
      <c r="K40" s="9"/>
      <c r="M40" s="8">
        <v>80</v>
      </c>
    </row>
    <row r="41" spans="3:14" ht="15.6" x14ac:dyDescent="0.3">
      <c r="C41" t="s">
        <v>10</v>
      </c>
      <c r="D41" s="3" t="s">
        <v>25</v>
      </c>
      <c r="E41" s="65"/>
      <c r="F41" s="66" t="s">
        <v>34</v>
      </c>
      <c r="G41" s="1"/>
      <c r="H41" s="11"/>
      <c r="K41" s="9"/>
      <c r="M41" s="8">
        <v>150</v>
      </c>
    </row>
    <row r="42" spans="3:14" ht="15.6" x14ac:dyDescent="0.3">
      <c r="C42" s="23"/>
      <c r="D42" s="67"/>
      <c r="E42" s="68"/>
      <c r="F42" s="69"/>
      <c r="G42" s="30"/>
      <c r="H42" s="30"/>
      <c r="I42" s="23"/>
      <c r="J42" s="23"/>
      <c r="K42" s="28"/>
      <c r="L42" s="28"/>
      <c r="M42" s="31"/>
    </row>
    <row r="43" spans="3:14" ht="16.2" x14ac:dyDescent="0.35">
      <c r="C43" s="56" t="s">
        <v>61</v>
      </c>
      <c r="D43" s="56"/>
      <c r="E43" s="56"/>
      <c r="G43" s="56" t="s">
        <v>37</v>
      </c>
      <c r="H43" s="56"/>
      <c r="I43" s="56"/>
      <c r="J43" s="56"/>
      <c r="L43" s="59" t="s">
        <v>43</v>
      </c>
      <c r="M43" s="56"/>
    </row>
    <row r="44" spans="3:14" ht="15.6" x14ac:dyDescent="0.3">
      <c r="L44" s="70"/>
      <c r="M44" s="8"/>
    </row>
    <row r="45" spans="3:14" ht="15.6" x14ac:dyDescent="0.3">
      <c r="C45" s="5" t="s">
        <v>23</v>
      </c>
      <c r="D45" s="45"/>
      <c r="E45" s="40">
        <f>+M14</f>
        <v>1.1000000000000001</v>
      </c>
      <c r="H45" s="5" t="s">
        <v>24</v>
      </c>
      <c r="I45" s="5"/>
      <c r="J45" s="40">
        <f>+M18</f>
        <v>1.1000000000000001</v>
      </c>
      <c r="L45"/>
      <c r="M45" s="1"/>
    </row>
    <row r="46" spans="3:14" x14ac:dyDescent="0.3">
      <c r="C46" s="41" t="s">
        <v>6</v>
      </c>
      <c r="D46" s="46"/>
      <c r="E46" s="53">
        <f>+M11/6</f>
        <v>0.5</v>
      </c>
      <c r="H46" s="41" t="s">
        <v>7</v>
      </c>
      <c r="I46" s="41"/>
      <c r="J46" s="53">
        <f>+M11/5</f>
        <v>0.6</v>
      </c>
    </row>
    <row r="47" spans="3:14" ht="17.399999999999999" x14ac:dyDescent="0.3">
      <c r="C47" s="33" t="s">
        <v>15</v>
      </c>
      <c r="D47" s="47"/>
      <c r="E47" s="54">
        <f>SUM(E45:E46)</f>
        <v>1.6</v>
      </c>
      <c r="F47" s="36"/>
      <c r="G47" s="36"/>
      <c r="H47" s="33" t="s">
        <v>15</v>
      </c>
      <c r="I47" s="34"/>
      <c r="J47" s="35">
        <f>SUM(J45:J46)</f>
        <v>1.7000000000000002</v>
      </c>
      <c r="K47" s="36"/>
      <c r="L47" s="33"/>
      <c r="M47" s="35"/>
    </row>
    <row r="48" spans="3:14" ht="15.6" x14ac:dyDescent="0.3">
      <c r="C48" s="44" t="s">
        <v>0</v>
      </c>
      <c r="F48" s="2"/>
      <c r="M48" s="1"/>
      <c r="N48" s="37"/>
    </row>
    <row r="49" spans="3:14" ht="16.2" x14ac:dyDescent="0.35">
      <c r="C49" s="57" t="s">
        <v>46</v>
      </c>
      <c r="D49" s="57"/>
      <c r="E49" s="57"/>
      <c r="F49" s="58"/>
      <c r="G49" s="57"/>
      <c r="H49" s="57"/>
      <c r="I49" s="57"/>
      <c r="J49" s="57"/>
      <c r="K49" s="59"/>
    </row>
    <row r="50" spans="3:14" x14ac:dyDescent="0.3">
      <c r="C50" s="23"/>
      <c r="D50" s="28"/>
      <c r="E50" s="23"/>
      <c r="F50" s="26"/>
      <c r="G50" s="23"/>
      <c r="H50" s="23"/>
      <c r="I50" s="23"/>
      <c r="J50" s="23"/>
      <c r="K50" s="23"/>
      <c r="L50" s="28"/>
      <c r="M50" s="23"/>
      <c r="N50" s="23"/>
    </row>
    <row r="51" spans="3:14" ht="15.6" x14ac:dyDescent="0.3">
      <c r="C51" s="32" t="s">
        <v>35</v>
      </c>
      <c r="D51"/>
      <c r="E51" s="1"/>
      <c r="F51" s="1" t="s">
        <v>36</v>
      </c>
      <c r="G51" s="1"/>
      <c r="H51" s="1"/>
      <c r="I51" s="60" t="s">
        <v>62</v>
      </c>
      <c r="L51"/>
    </row>
    <row r="52" spans="3:14" ht="15.6" x14ac:dyDescent="0.3">
      <c r="C52" s="32"/>
      <c r="D52"/>
      <c r="E52" s="1"/>
      <c r="F52" s="1"/>
      <c r="G52" s="1"/>
      <c r="H52" s="1"/>
      <c r="L52"/>
    </row>
    <row r="53" spans="3:14" ht="15.6" x14ac:dyDescent="0.3">
      <c r="C53" s="32"/>
      <c r="D53"/>
      <c r="E53" s="1"/>
      <c r="F53" s="6"/>
      <c r="G53" s="6"/>
    </row>
    <row r="54" spans="3:14" x14ac:dyDescent="0.3">
      <c r="C54" s="6" t="s">
        <v>47</v>
      </c>
      <c r="D54"/>
      <c r="F54" s="6" t="s">
        <v>48</v>
      </c>
      <c r="G54" s="6"/>
      <c r="I54" s="60" t="s">
        <v>49</v>
      </c>
    </row>
    <row r="55" spans="3:14" x14ac:dyDescent="0.3">
      <c r="D55"/>
      <c r="F55" s="6"/>
      <c r="G55" s="6"/>
      <c r="H55" s="60"/>
      <c r="I55" s="61" t="s">
        <v>50</v>
      </c>
    </row>
    <row r="56" spans="3:14" x14ac:dyDescent="0.3">
      <c r="C56" s="6" t="s">
        <v>0</v>
      </c>
      <c r="D56"/>
      <c r="F56" s="6"/>
    </row>
    <row r="57" spans="3:14" x14ac:dyDescent="0.3">
      <c r="C57" s="6" t="s">
        <v>27</v>
      </c>
      <c r="D57"/>
      <c r="F57" t="s">
        <v>26</v>
      </c>
    </row>
    <row r="60" spans="3:14" ht="15.6" x14ac:dyDescent="0.3">
      <c r="H60" s="14"/>
    </row>
  </sheetData>
  <mergeCells count="1">
    <mergeCell ref="H1:I1"/>
  </mergeCells>
  <hyperlinks>
    <hyperlink ref="C51" r:id="rId1" display="www.freshfruit.express" xr:uid="{EFADA1F5-D845-4E3F-A060-53F2C177A34C}"/>
    <hyperlink ref="I55" r:id="rId2" xr:uid="{584339E0-70B8-4EB5-A927-0ED1D2F9F46E}"/>
  </hyperlinks>
  <pageMargins left="0.11811023622047245" right="0" top="0.94488188976377963" bottom="0.98425196850393704" header="0.31496062992125984" footer="0.31496062992125984"/>
  <pageSetup paperSize="9" scale="55" orientation="portrait" horizontalDpi="4294967293" vertic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uko</dc:creator>
  <cp:lastModifiedBy>uko vegter</cp:lastModifiedBy>
  <cp:lastPrinted>2018-05-22T20:38:55Z</cp:lastPrinted>
  <dcterms:created xsi:type="dcterms:W3CDTF">2016-01-28T16:56:28Z</dcterms:created>
  <dcterms:modified xsi:type="dcterms:W3CDTF">2024-05-16T12:24:01Z</dcterms:modified>
</cp:coreProperties>
</file>